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/>
  </bookViews>
  <sheets>
    <sheet name="zał nr 5 źródła (2)wykres" sheetId="4" r:id="rId1"/>
    <sheet name="Arkusz1" sheetId="1" r:id="rId2"/>
    <sheet name="Arkusz2" sheetId="2" r:id="rId3"/>
    <sheet name="Arkusz3" sheetId="3" r:id="rId4"/>
  </sheets>
  <definedNames>
    <definedName name="_xlnm.Print_Area" localSheetId="0">'zał nr 5 źródła (2)wykres'!$B$2:$H$65</definedName>
  </definedNames>
  <calcPr calcId="152511"/>
</workbook>
</file>

<file path=xl/calcChain.xml><?xml version="1.0" encoding="utf-8"?>
<calcChain xmlns="http://schemas.openxmlformats.org/spreadsheetml/2006/main">
  <c r="F23" i="4" l="1"/>
  <c r="D24" i="4"/>
  <c r="E24" i="4" l="1"/>
  <c r="D71" i="4"/>
  <c r="H12" i="4"/>
  <c r="D73" i="4" l="1"/>
  <c r="D72" i="4"/>
  <c r="F28" i="4"/>
  <c r="F27" i="4"/>
  <c r="F25" i="4"/>
  <c r="D74" i="4"/>
  <c r="F22" i="4"/>
  <c r="F21" i="4"/>
  <c r="F20" i="4"/>
  <c r="F19" i="4"/>
  <c r="F17" i="4"/>
  <c r="F16" i="4"/>
  <c r="F15" i="4"/>
  <c r="F14" i="4"/>
  <c r="F13" i="4"/>
  <c r="G12" i="4"/>
  <c r="G29" i="4" s="1"/>
  <c r="E12" i="4"/>
  <c r="D69" i="4" s="1"/>
  <c r="D12" i="4"/>
  <c r="D29" i="4" s="1"/>
  <c r="E29" i="4" l="1"/>
  <c r="F24" i="4"/>
  <c r="D75" i="4"/>
  <c r="F12" i="4"/>
  <c r="F29" i="4" l="1"/>
  <c r="H29" i="4"/>
</calcChain>
</file>

<file path=xl/comments1.xml><?xml version="1.0" encoding="utf-8"?>
<comments xmlns="http://schemas.openxmlformats.org/spreadsheetml/2006/main">
  <authors>
    <author>Autor</author>
  </authors>
  <commentList>
    <comment ref="C15" authorId="0" shape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756-75618-0420 i 0590</t>
        </r>
      </text>
    </comment>
  </commentList>
</comments>
</file>

<file path=xl/sharedStrings.xml><?xml version="1.0" encoding="utf-8"?>
<sst xmlns="http://schemas.openxmlformats.org/spreadsheetml/2006/main" count="55" uniqueCount="44">
  <si>
    <t>Plan i wykonanie dochodów według źródeł z wyszczególnieniem stanów zaległości i nadpłat</t>
  </si>
  <si>
    <t xml:space="preserve">                                   </t>
  </si>
  <si>
    <t>L.p.</t>
  </si>
  <si>
    <t>Wyszczególnienie</t>
  </si>
  <si>
    <t>Plan według Uchwały Rady Powiatu</t>
  </si>
  <si>
    <t>Wykonanie</t>
  </si>
  <si>
    <t xml:space="preserve">% </t>
  </si>
  <si>
    <t>Zaległości</t>
  </si>
  <si>
    <t>Nadpłaty</t>
  </si>
  <si>
    <t>1.</t>
  </si>
  <si>
    <t>DOCHODY WŁASNE (a-f)</t>
  </si>
  <si>
    <t>a)</t>
  </si>
  <si>
    <t>Udział w podatku dochodowym od osób fizycznych</t>
  </si>
  <si>
    <t>b)</t>
  </si>
  <si>
    <t>Udział w podatku dochodowym od osób prawnych</t>
  </si>
  <si>
    <t>c)</t>
  </si>
  <si>
    <t>Wpływy z tytułu opłat komunikacyjnych</t>
  </si>
  <si>
    <t>d)</t>
  </si>
  <si>
    <t>Dochody ze sprzedaży składników majątkowych</t>
  </si>
  <si>
    <t>e)</t>
  </si>
  <si>
    <t>f)</t>
  </si>
  <si>
    <t>Dotacje z funduszy celowych</t>
  </si>
  <si>
    <t>g)</t>
  </si>
  <si>
    <t>Pozostałe dochody własne</t>
  </si>
  <si>
    <t>2.</t>
  </si>
  <si>
    <t>DOTACJE - ZADANIA ZLECONE</t>
  </si>
  <si>
    <t>3.</t>
  </si>
  <si>
    <t>DOTACJE - ZADANIA WŁASNE</t>
  </si>
  <si>
    <t>4.</t>
  </si>
  <si>
    <t>5.</t>
  </si>
  <si>
    <t>DOTACJE - WEDŁUG POROZUMIEŃ J.S.T.</t>
  </si>
  <si>
    <t>SUBWENCJE OGÓLNE (a-d)</t>
  </si>
  <si>
    <t>Subwencja oświatowa</t>
  </si>
  <si>
    <t>Uzupełniająca</t>
  </si>
  <si>
    <t>Subwencja wyrównawcza</t>
  </si>
  <si>
    <t>Subwencja równoważąca</t>
  </si>
  <si>
    <t>DOCHODY OGÓŁEM (od 1 do 6)</t>
  </si>
  <si>
    <t xml:space="preserve">DOCHODY WŁASNE </t>
  </si>
  <si>
    <t>SUBWENCJE OGÓLNE</t>
  </si>
  <si>
    <t>Dotacje celowe z udziałem środków pochodząc. z UE</t>
  </si>
  <si>
    <t>Załącznik Nr 4 do sprawozdania z wykonania budżetu powiatu nakielskiego za 2014 rok</t>
  </si>
  <si>
    <t>7.</t>
  </si>
  <si>
    <t>DOTACJE - WEDŁUG POROZUMIEŃ A.RZ.</t>
  </si>
  <si>
    <t>DOTACJE - POROZUMIENIA A.RZ.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</si>
</sst>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sz val="12"/>
      <name val="Arial CE"/>
      <charset val="238"/>
    </font>
    <font>
      <sz val="12"/>
      <name val="Times New Roman CE"/>
      <charset val="238"/>
    </font>
    <font>
      <sz val="11"/>
      <name val="Times New Roman CE"/>
      <family val="1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8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charset val="238"/>
    </font>
    <font>
      <sz val="8"/>
      <color indexed="8"/>
      <name val="Arial"/>
      <charset val="204"/>
    </font>
    <font>
      <sz val="10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4" fillId="0" borderId="0"/>
    <xf numFmtId="0" fontId="15" fillId="0" borderId="0"/>
    <xf numFmtId="0" fontId="16" fillId="0" borderId="0" applyNumberFormat="0" applyFill="0" applyBorder="0" applyAlignment="0" applyProtection="0">
      <alignment vertical="top"/>
    </xf>
  </cellStyleXfs>
  <cellXfs count="37">
    <xf numFmtId="0" fontId="0" fillId="0" borderId="0" xfId="0"/>
    <xf numFmtId="0" fontId="3" fillId="0" borderId="0" xfId="1" applyFont="1"/>
    <xf numFmtId="0" fontId="3" fillId="0" borderId="0" xfId="1" applyFont="1" applyAlignment="1">
      <alignment wrapText="1"/>
    </xf>
    <xf numFmtId="0" fontId="5" fillId="0" borderId="0" xfId="1" applyFont="1"/>
    <xf numFmtId="0" fontId="6" fillId="0" borderId="0" xfId="1" applyFont="1"/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vertical="center"/>
    </xf>
    <xf numFmtId="164" fontId="7" fillId="0" borderId="5" xfId="1" applyNumberFormat="1" applyFont="1" applyBorder="1" applyAlignment="1">
      <alignment vertical="center"/>
    </xf>
    <xf numFmtId="4" fontId="7" fillId="0" borderId="6" xfId="1" applyNumberFormat="1" applyFont="1" applyBorder="1" applyAlignment="1">
      <alignment vertical="center"/>
    </xf>
    <xf numFmtId="0" fontId="9" fillId="0" borderId="1" xfId="1" applyFont="1" applyBorder="1" applyAlignment="1">
      <alignment horizontal="center" vertical="center"/>
    </xf>
    <xf numFmtId="0" fontId="9" fillId="0" borderId="0" xfId="1" applyFont="1" applyBorder="1" applyAlignment="1">
      <alignment vertical="center" wrapText="1"/>
    </xf>
    <xf numFmtId="164" fontId="9" fillId="0" borderId="1" xfId="1" applyNumberFormat="1" applyFont="1" applyBorder="1" applyAlignment="1">
      <alignment vertical="center"/>
    </xf>
    <xf numFmtId="164" fontId="9" fillId="0" borderId="0" xfId="1" applyNumberFormat="1" applyFont="1" applyBorder="1" applyAlignment="1">
      <alignment vertical="center"/>
    </xf>
    <xf numFmtId="4" fontId="9" fillId="0" borderId="1" xfId="1" applyNumberFormat="1" applyFont="1" applyBorder="1" applyAlignment="1">
      <alignment vertical="center"/>
    </xf>
    <xf numFmtId="0" fontId="9" fillId="0" borderId="2" xfId="1" applyFont="1" applyBorder="1" applyAlignment="1">
      <alignment horizontal="center" vertical="center"/>
    </xf>
    <xf numFmtId="164" fontId="9" fillId="0" borderId="2" xfId="1" applyNumberFormat="1" applyFont="1" applyBorder="1" applyAlignment="1">
      <alignment vertical="center"/>
    </xf>
    <xf numFmtId="4" fontId="9" fillId="0" borderId="2" xfId="1" applyNumberFormat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7" fillId="0" borderId="5" xfId="1" applyFont="1" applyBorder="1" applyAlignment="1">
      <alignment horizontal="center" vertical="center"/>
    </xf>
    <xf numFmtId="0" fontId="7" fillId="0" borderId="6" xfId="1" applyFont="1" applyBorder="1" applyAlignment="1">
      <alignment vertical="center"/>
    </xf>
    <xf numFmtId="164" fontId="7" fillId="0" borderId="6" xfId="1" applyNumberFormat="1" applyFont="1" applyBorder="1" applyAlignment="1">
      <alignment vertical="center"/>
    </xf>
    <xf numFmtId="4" fontId="7" fillId="0" borderId="5" xfId="1" applyNumberFormat="1" applyFont="1" applyBorder="1" applyAlignment="1">
      <alignment vertical="center"/>
    </xf>
    <xf numFmtId="164" fontId="7" fillId="0" borderId="7" xfId="1" applyNumberFormat="1" applyFont="1" applyBorder="1" applyAlignment="1">
      <alignment vertical="center"/>
    </xf>
    <xf numFmtId="164" fontId="3" fillId="0" borderId="0" xfId="1" applyNumberFormat="1" applyFont="1"/>
    <xf numFmtId="164" fontId="9" fillId="0" borderId="3" xfId="1" applyNumberFormat="1" applyFont="1" applyBorder="1" applyAlignment="1">
      <alignment vertical="center"/>
    </xf>
    <xf numFmtId="0" fontId="7" fillId="0" borderId="4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left" wrapText="1"/>
    </xf>
    <xf numFmtId="0" fontId="10" fillId="0" borderId="0" xfId="1" applyFont="1" applyAlignment="1">
      <alignment horizontal="left" wrapText="1"/>
    </xf>
    <xf numFmtId="0" fontId="10" fillId="0" borderId="8" xfId="1" applyFont="1" applyBorder="1" applyAlignment="1">
      <alignment wrapText="1"/>
    </xf>
    <xf numFmtId="0" fontId="10" fillId="0" borderId="0" xfId="1" applyFont="1" applyBorder="1" applyAlignment="1">
      <alignment wrapText="1"/>
    </xf>
    <xf numFmtId="0" fontId="17" fillId="0" borderId="0" xfId="1" applyFont="1" applyAlignment="1">
      <alignment horizontal="left" wrapText="1"/>
    </xf>
    <xf numFmtId="0" fontId="4" fillId="0" borderId="0" xfId="1" applyFont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</cellXfs>
  <cellStyles count="10">
    <cellStyle name="Normalny" xfId="0" builtinId="0"/>
    <cellStyle name="Normalny 2" xfId="1"/>
    <cellStyle name="Normalny 2 2" xfId="2"/>
    <cellStyle name="Normalny 2 2 2" xfId="3"/>
    <cellStyle name="Normalny 3" xfId="4"/>
    <cellStyle name="Normalny 4" xfId="5"/>
    <cellStyle name="Normalny 5" xfId="6"/>
    <cellStyle name="Normalny 6" xfId="7"/>
    <cellStyle name="Normalny 7" xfId="8"/>
    <cellStyle name="Normalny 8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400" baseline="0">
                <a:latin typeface="Times New Roman" pitchFamily="18" charset="0"/>
              </a:rPr>
              <a:t>Struktura dochodów według źródeł za 2014 rok</a:t>
            </a:r>
          </a:p>
          <a:p>
            <a:pPr>
              <a:defRPr/>
            </a:pPr>
            <a:endParaRPr lang="pl-PL" sz="1400" baseline="0">
              <a:latin typeface="Times New Roman" pitchFamily="18" charset="0"/>
            </a:endParaRPr>
          </a:p>
        </c:rich>
      </c:tx>
      <c:layout>
        <c:manualLayout>
          <c:xMode val="edge"/>
          <c:yMode val="edge"/>
          <c:x val="0.24048381358947277"/>
          <c:y val="2.77324632952692E-2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6"/>
          <c:dPt>
            <c:idx val="0"/>
            <c:bubble3D val="0"/>
            <c:spPr>
              <a:solidFill>
                <a:srgbClr val="00B050"/>
              </a:solidFill>
            </c:spPr>
          </c:dPt>
          <c:dPt>
            <c:idx val="2"/>
            <c:bubble3D val="0"/>
            <c:spPr>
              <a:solidFill>
                <a:srgbClr val="002060"/>
              </a:solidFill>
            </c:spPr>
          </c:dPt>
          <c:dPt>
            <c:idx val="3"/>
            <c:bubble3D val="0"/>
            <c:spPr>
              <a:solidFill>
                <a:srgbClr val="FFFF00"/>
              </a:solidFill>
            </c:spPr>
          </c:dPt>
          <c:dPt>
            <c:idx val="4"/>
            <c:bubble3D val="0"/>
            <c:spPr>
              <a:solidFill>
                <a:srgbClr val="FF0000"/>
              </a:solidFill>
            </c:spPr>
          </c:dPt>
          <c:cat>
            <c:strRef>
              <c:f>'zał nr 5 źródła (2)wykres'!$C$69:$C$74</c:f>
              <c:strCache>
                <c:ptCount val="6"/>
                <c:pt idx="0">
                  <c:v>DOCHODY WŁASNE </c:v>
                </c:pt>
                <c:pt idx="1">
                  <c:v>DOTACJE - POROZUMIENIA A.RZ.</c:v>
                </c:pt>
                <c:pt idx="2">
                  <c:v>DOTACJE - ZADANIA ZLECONE</c:v>
                </c:pt>
                <c:pt idx="3">
                  <c:v>DOTACJE - ZADANIA WŁASNE</c:v>
                </c:pt>
                <c:pt idx="4">
                  <c:v>DOTACJE - WEDŁUG POROZUMIEŃ J.S.T.</c:v>
                </c:pt>
                <c:pt idx="5">
                  <c:v>SUBWENCJE OGÓLNE</c:v>
                </c:pt>
              </c:strCache>
            </c:strRef>
          </c:cat>
          <c:val>
            <c:numRef>
              <c:f>'zał nr 5 źródła (2)wykres'!$D$69:$D$74</c:f>
              <c:numCache>
                <c:formatCode>#\ ##0.00_ ;[Red]\-#\ ##0.00\ </c:formatCode>
                <c:ptCount val="6"/>
                <c:pt idx="0">
                  <c:v>22409571.380000003</c:v>
                </c:pt>
                <c:pt idx="1">
                  <c:v>70432.41</c:v>
                </c:pt>
                <c:pt idx="2">
                  <c:v>11301454.92</c:v>
                </c:pt>
                <c:pt idx="3">
                  <c:v>1514761.69</c:v>
                </c:pt>
                <c:pt idx="4">
                  <c:v>553620.6</c:v>
                </c:pt>
                <c:pt idx="5">
                  <c:v>46204701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62747586114305"/>
          <c:y val="0.8549954828240367"/>
          <c:w val="0.85616304898920659"/>
          <c:h val="0.13195394621349341"/>
        </c:manualLayout>
      </c:layout>
      <c:overlay val="0"/>
      <c:txPr>
        <a:bodyPr/>
        <a:lstStyle/>
        <a:p>
          <a:pPr rtl="0">
            <a:defRPr sz="1200" baseline="0">
              <a:latin typeface="Times New Roman" pitchFamily="18" charset="0"/>
            </a:defRPr>
          </a:pPr>
          <a:endParaRPr lang="pl-PL"/>
        </a:p>
      </c:txPr>
    </c:legend>
    <c:plotVisOnly val="1"/>
    <c:dispBlanksAs val="zero"/>
    <c:showDLblsOverMax val="0"/>
  </c:chart>
  <c:spPr>
    <a:ln w="15875"/>
  </c:spPr>
  <c:printSettings>
    <c:headerFooter/>
    <c:pageMargins b="0.75000000000000755" l="0.70000000000000062" r="0.70000000000000062" t="0.750000000000007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35</xdr:row>
      <xdr:rowOff>19050</xdr:rowOff>
    </xdr:from>
    <xdr:to>
      <xdr:col>7</xdr:col>
      <xdr:colOff>809625</xdr:colOff>
      <xdr:row>64</xdr:row>
      <xdr:rowOff>57150</xdr:rowOff>
    </xdr:to>
    <xdr:graphicFrame macro="">
      <xdr:nvGraphicFramePr>
        <xdr:cNvPr id="2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I75"/>
  <sheetViews>
    <sheetView tabSelected="1" view="pageLayout" topLeftCell="A3" workbookViewId="0">
      <selection activeCell="D5" sqref="D5"/>
    </sheetView>
  </sheetViews>
  <sheetFormatPr defaultColWidth="10.28515625" defaultRowHeight="15.75"/>
  <cols>
    <col min="1" max="1" width="10.28515625" style="1"/>
    <col min="2" max="2" width="7.140625" style="1" customWidth="1"/>
    <col min="3" max="3" width="48.7109375" style="1" customWidth="1"/>
    <col min="4" max="4" width="18.42578125" style="1" customWidth="1"/>
    <col min="5" max="5" width="16.7109375" style="1" customWidth="1"/>
    <col min="6" max="6" width="8.7109375" style="1" customWidth="1"/>
    <col min="7" max="8" width="15.42578125" style="1" customWidth="1"/>
    <col min="9" max="9" width="13.5703125" style="1" customWidth="1"/>
    <col min="10" max="16384" width="10.28515625" style="1"/>
  </cols>
  <sheetData>
    <row r="2" spans="2:8">
      <c r="G2" s="2"/>
    </row>
    <row r="4" spans="2:8" ht="72.75" customHeight="1">
      <c r="G4" s="31" t="s">
        <v>40</v>
      </c>
      <c r="H4" s="31"/>
    </row>
    <row r="7" spans="2:8" ht="18.75" customHeight="1">
      <c r="B7" s="32" t="s">
        <v>0</v>
      </c>
      <c r="C7" s="33"/>
      <c r="D7" s="33"/>
      <c r="E7" s="33"/>
      <c r="F7" s="33"/>
      <c r="G7" s="33"/>
      <c r="H7" s="33"/>
    </row>
    <row r="8" spans="2:8" ht="18.75">
      <c r="C8" s="3" t="s">
        <v>1</v>
      </c>
      <c r="F8" s="4"/>
    </row>
    <row r="9" spans="2:8" ht="17.25" customHeight="1">
      <c r="B9" s="34" t="s">
        <v>2</v>
      </c>
      <c r="C9" s="34" t="s">
        <v>3</v>
      </c>
      <c r="D9" s="34" t="s">
        <v>4</v>
      </c>
      <c r="E9" s="34" t="s">
        <v>5</v>
      </c>
      <c r="F9" s="34" t="s">
        <v>6</v>
      </c>
      <c r="G9" s="34" t="s">
        <v>7</v>
      </c>
      <c r="H9" s="34" t="s">
        <v>8</v>
      </c>
    </row>
    <row r="10" spans="2:8" ht="14.25" customHeight="1">
      <c r="B10" s="35"/>
      <c r="C10" s="35"/>
      <c r="D10" s="35"/>
      <c r="E10" s="35"/>
      <c r="F10" s="35"/>
      <c r="G10" s="35"/>
      <c r="H10" s="35"/>
    </row>
    <row r="11" spans="2:8" ht="17.25" customHeight="1">
      <c r="B11" s="36"/>
      <c r="C11" s="36"/>
      <c r="D11" s="36"/>
      <c r="E11" s="36"/>
      <c r="F11" s="36"/>
      <c r="G11" s="36"/>
      <c r="H11" s="36"/>
    </row>
    <row r="12" spans="2:8" ht="19.5" customHeight="1">
      <c r="B12" s="5" t="s">
        <v>9</v>
      </c>
      <c r="C12" s="6" t="s">
        <v>10</v>
      </c>
      <c r="D12" s="7">
        <f>SUM(D13:D19)</f>
        <v>21615094</v>
      </c>
      <c r="E12" s="7">
        <f>SUM(E13:E19)</f>
        <v>22409571.380000003</v>
      </c>
      <c r="F12" s="8">
        <f t="shared" ref="F12:F29" si="0">+E12/D12*100</f>
        <v>103.67556754553094</v>
      </c>
      <c r="G12" s="7">
        <f>SUM(G13:G19)</f>
        <v>2712964.8</v>
      </c>
      <c r="H12" s="7">
        <f>SUM(H13:H19)</f>
        <v>25883.91</v>
      </c>
    </row>
    <row r="13" spans="2:8" ht="20.25" customHeight="1">
      <c r="B13" s="9" t="s">
        <v>11</v>
      </c>
      <c r="C13" s="10" t="s">
        <v>12</v>
      </c>
      <c r="D13" s="11">
        <v>10364901</v>
      </c>
      <c r="E13" s="12">
        <v>10479939</v>
      </c>
      <c r="F13" s="13">
        <f t="shared" si="0"/>
        <v>101.10988035486301</v>
      </c>
      <c r="G13" s="12">
        <v>0</v>
      </c>
      <c r="H13" s="11">
        <v>0</v>
      </c>
    </row>
    <row r="14" spans="2:8" ht="21" customHeight="1">
      <c r="B14" s="14" t="s">
        <v>13</v>
      </c>
      <c r="C14" s="10" t="s">
        <v>14</v>
      </c>
      <c r="D14" s="15">
        <v>397186</v>
      </c>
      <c r="E14" s="12">
        <v>286887.46999999997</v>
      </c>
      <c r="F14" s="16">
        <f t="shared" si="0"/>
        <v>72.230005589320868</v>
      </c>
      <c r="G14" s="12">
        <v>0</v>
      </c>
      <c r="H14" s="15">
        <v>1293.1199999999999</v>
      </c>
    </row>
    <row r="15" spans="2:8" ht="15.75" customHeight="1">
      <c r="B15" s="14" t="s">
        <v>15</v>
      </c>
      <c r="C15" s="17" t="s">
        <v>16</v>
      </c>
      <c r="D15" s="15">
        <v>1870830</v>
      </c>
      <c r="E15" s="12">
        <v>1934231.5</v>
      </c>
      <c r="F15" s="16">
        <f t="shared" si="0"/>
        <v>103.38895035893158</v>
      </c>
      <c r="G15" s="12">
        <v>0</v>
      </c>
      <c r="H15" s="15">
        <v>0</v>
      </c>
    </row>
    <row r="16" spans="2:8" ht="18.75" customHeight="1">
      <c r="B16" s="14" t="s">
        <v>17</v>
      </c>
      <c r="C16" s="10" t="s">
        <v>18</v>
      </c>
      <c r="D16" s="15">
        <v>525421</v>
      </c>
      <c r="E16" s="12">
        <v>526062.25</v>
      </c>
      <c r="F16" s="16">
        <f t="shared" si="0"/>
        <v>100.12204498868526</v>
      </c>
      <c r="G16" s="12">
        <v>0</v>
      </c>
      <c r="H16" s="15">
        <v>0</v>
      </c>
    </row>
    <row r="17" spans="2:9" ht="16.5" customHeight="1">
      <c r="B17" s="14" t="s">
        <v>19</v>
      </c>
      <c r="C17" s="10" t="s">
        <v>39</v>
      </c>
      <c r="D17" s="15">
        <v>1681353</v>
      </c>
      <c r="E17" s="12">
        <v>2180718.25</v>
      </c>
      <c r="F17" s="16">
        <f t="shared" si="0"/>
        <v>129.70020275337779</v>
      </c>
      <c r="G17" s="12">
        <v>0</v>
      </c>
      <c r="H17" s="15">
        <v>0</v>
      </c>
    </row>
    <row r="18" spans="2:9" ht="19.5" customHeight="1">
      <c r="B18" s="14" t="s">
        <v>20</v>
      </c>
      <c r="C18" s="10" t="s">
        <v>21</v>
      </c>
      <c r="D18" s="15">
        <v>20000</v>
      </c>
      <c r="E18" s="12">
        <v>20000</v>
      </c>
      <c r="F18" s="16">
        <v>0</v>
      </c>
      <c r="G18" s="12">
        <v>0</v>
      </c>
      <c r="H18" s="15">
        <v>0</v>
      </c>
    </row>
    <row r="19" spans="2:9" ht="19.5" customHeight="1">
      <c r="B19" s="14" t="s">
        <v>22</v>
      </c>
      <c r="C19" s="17" t="s">
        <v>23</v>
      </c>
      <c r="D19" s="15">
        <v>6755403</v>
      </c>
      <c r="E19" s="12">
        <v>6981732.9100000001</v>
      </c>
      <c r="F19" s="16">
        <f t="shared" si="0"/>
        <v>103.3503539315123</v>
      </c>
      <c r="G19" s="12">
        <v>2712964.8</v>
      </c>
      <c r="H19" s="15">
        <v>24590.79</v>
      </c>
    </row>
    <row r="20" spans="2:9">
      <c r="B20" s="18" t="s">
        <v>24</v>
      </c>
      <c r="C20" s="19" t="s">
        <v>25</v>
      </c>
      <c r="D20" s="7">
        <v>11448107.09</v>
      </c>
      <c r="E20" s="20">
        <v>11301454.92</v>
      </c>
      <c r="F20" s="21">
        <f t="shared" si="0"/>
        <v>98.71898324459157</v>
      </c>
      <c r="G20" s="20">
        <v>0</v>
      </c>
      <c r="H20" s="7">
        <v>0</v>
      </c>
    </row>
    <row r="21" spans="2:9">
      <c r="B21" s="5" t="s">
        <v>26</v>
      </c>
      <c r="C21" s="6" t="s">
        <v>27</v>
      </c>
      <c r="D21" s="20">
        <v>1526645</v>
      </c>
      <c r="E21" s="7">
        <v>1514761.69</v>
      </c>
      <c r="F21" s="8">
        <f t="shared" si="0"/>
        <v>99.221606201834732</v>
      </c>
      <c r="G21" s="7">
        <v>0</v>
      </c>
      <c r="H21" s="22">
        <v>0</v>
      </c>
      <c r="I21" s="23"/>
    </row>
    <row r="22" spans="2:9" ht="15.75" customHeight="1">
      <c r="B22" s="5" t="s">
        <v>29</v>
      </c>
      <c r="C22" s="6" t="s">
        <v>30</v>
      </c>
      <c r="D22" s="20">
        <v>567514</v>
      </c>
      <c r="E22" s="7">
        <v>553620.6</v>
      </c>
      <c r="F22" s="8">
        <f t="shared" si="0"/>
        <v>97.551884182592858</v>
      </c>
      <c r="G22" s="7">
        <v>0</v>
      </c>
      <c r="H22" s="22">
        <v>0</v>
      </c>
    </row>
    <row r="23" spans="2:9" ht="15.75" customHeight="1">
      <c r="B23" s="5">
        <v>6</v>
      </c>
      <c r="C23" s="6" t="s">
        <v>42</v>
      </c>
      <c r="D23" s="20">
        <v>73400</v>
      </c>
      <c r="E23" s="7">
        <v>70432.41</v>
      </c>
      <c r="F23" s="8">
        <f t="shared" si="0"/>
        <v>95.956961852861042</v>
      </c>
      <c r="G23" s="7">
        <v>0</v>
      </c>
      <c r="H23" s="22">
        <v>0</v>
      </c>
    </row>
    <row r="24" spans="2:9">
      <c r="B24" s="5" t="s">
        <v>41</v>
      </c>
      <c r="C24" s="6" t="s">
        <v>31</v>
      </c>
      <c r="D24" s="20">
        <f>D25+D26+D27+D28</f>
        <v>46194375</v>
      </c>
      <c r="E24" s="7">
        <f>E25+E26+E27+E28</f>
        <v>46204701</v>
      </c>
      <c r="F24" s="8">
        <f t="shared" si="0"/>
        <v>100.02235337094613</v>
      </c>
      <c r="G24" s="7">
        <v>0</v>
      </c>
      <c r="H24" s="22">
        <v>0</v>
      </c>
    </row>
    <row r="25" spans="2:9">
      <c r="B25" s="9" t="s">
        <v>11</v>
      </c>
      <c r="C25" s="10" t="s">
        <v>32</v>
      </c>
      <c r="D25" s="11">
        <v>35896708</v>
      </c>
      <c r="E25" s="12">
        <v>35896708</v>
      </c>
      <c r="F25" s="13">
        <f t="shared" si="0"/>
        <v>100</v>
      </c>
      <c r="G25" s="11">
        <v>0</v>
      </c>
      <c r="H25" s="11">
        <v>0</v>
      </c>
    </row>
    <row r="26" spans="2:9">
      <c r="B26" s="14" t="s">
        <v>13</v>
      </c>
      <c r="C26" s="10" t="s">
        <v>33</v>
      </c>
      <c r="D26" s="15">
        <v>0</v>
      </c>
      <c r="E26" s="12">
        <v>10326</v>
      </c>
      <c r="F26" s="16">
        <v>0</v>
      </c>
      <c r="G26" s="15">
        <v>0</v>
      </c>
      <c r="H26" s="15">
        <v>0</v>
      </c>
    </row>
    <row r="27" spans="2:9">
      <c r="B27" s="14" t="s">
        <v>15</v>
      </c>
      <c r="C27" s="10" t="s">
        <v>34</v>
      </c>
      <c r="D27" s="15">
        <v>8806267</v>
      </c>
      <c r="E27" s="12">
        <v>8806267</v>
      </c>
      <c r="F27" s="16">
        <f t="shared" si="0"/>
        <v>100</v>
      </c>
      <c r="G27" s="15">
        <v>0</v>
      </c>
      <c r="H27" s="15">
        <v>0</v>
      </c>
    </row>
    <row r="28" spans="2:9">
      <c r="B28" s="14" t="s">
        <v>17</v>
      </c>
      <c r="C28" s="10" t="s">
        <v>35</v>
      </c>
      <c r="D28" s="15">
        <v>1491400</v>
      </c>
      <c r="E28" s="12">
        <v>1491400</v>
      </c>
      <c r="F28" s="16">
        <f t="shared" si="0"/>
        <v>100</v>
      </c>
      <c r="G28" s="15">
        <v>0</v>
      </c>
      <c r="H28" s="24">
        <v>0</v>
      </c>
    </row>
    <row r="29" spans="2:9" ht="20.25" customHeight="1">
      <c r="B29" s="25" t="s">
        <v>36</v>
      </c>
      <c r="C29" s="26"/>
      <c r="D29" s="20">
        <f>+D12+D20+D21+D22+D23+D24</f>
        <v>81425135.090000004</v>
      </c>
      <c r="E29" s="7">
        <f>+E12+E20+E21+E22+E23+E24</f>
        <v>82054542</v>
      </c>
      <c r="F29" s="8">
        <f t="shared" si="0"/>
        <v>100.77298847500138</v>
      </c>
      <c r="G29" s="7">
        <f>+G12+G20+G21+G22+G24</f>
        <v>2712964.8</v>
      </c>
      <c r="H29" s="7">
        <f>+H12+H20+H21+H22+H24</f>
        <v>25883.91</v>
      </c>
    </row>
    <row r="30" spans="2:9" ht="33.75" customHeight="1">
      <c r="B30" s="27"/>
      <c r="C30" s="27"/>
      <c r="D30" s="27"/>
      <c r="E30" s="29"/>
      <c r="F30" s="29"/>
      <c r="G30" s="29"/>
      <c r="H30" s="29"/>
    </row>
    <row r="31" spans="2:9">
      <c r="B31" s="28"/>
      <c r="C31" s="28"/>
      <c r="D31" s="28"/>
      <c r="E31" s="30"/>
      <c r="F31" s="30"/>
      <c r="G31" s="30"/>
      <c r="H31" s="30"/>
    </row>
    <row r="32" spans="2:9" ht="6.75" customHeight="1">
      <c r="B32" s="28"/>
      <c r="C32" s="28"/>
      <c r="D32" s="28"/>
      <c r="E32" s="30"/>
      <c r="F32" s="30"/>
      <c r="G32" s="30"/>
      <c r="H32" s="30"/>
    </row>
    <row r="33" spans="2:8" ht="63" hidden="1" customHeight="1">
      <c r="B33" s="28"/>
      <c r="C33" s="28"/>
      <c r="D33" s="28"/>
      <c r="E33" s="30"/>
      <c r="F33" s="30"/>
      <c r="G33" s="30"/>
      <c r="H33" s="30"/>
    </row>
    <row r="69" spans="2:4">
      <c r="B69" s="5" t="s">
        <v>9</v>
      </c>
      <c r="C69" s="6" t="s">
        <v>37</v>
      </c>
      <c r="D69" s="7">
        <f>E12</f>
        <v>22409571.380000003</v>
      </c>
    </row>
    <row r="70" spans="2:4">
      <c r="B70" s="5" t="s">
        <v>24</v>
      </c>
      <c r="C70" s="19" t="s">
        <v>43</v>
      </c>
      <c r="D70" s="7">
        <v>70432.41</v>
      </c>
    </row>
    <row r="71" spans="2:4">
      <c r="B71" s="18" t="s">
        <v>26</v>
      </c>
      <c r="C71" s="19" t="s">
        <v>25</v>
      </c>
      <c r="D71" s="7">
        <f>+E20</f>
        <v>11301454.92</v>
      </c>
    </row>
    <row r="72" spans="2:4">
      <c r="B72" s="5" t="s">
        <v>28</v>
      </c>
      <c r="C72" s="6" t="s">
        <v>27</v>
      </c>
      <c r="D72" s="7">
        <f>+E21</f>
        <v>1514761.69</v>
      </c>
    </row>
    <row r="73" spans="2:4">
      <c r="B73" s="5" t="s">
        <v>29</v>
      </c>
      <c r="C73" s="6" t="s">
        <v>30</v>
      </c>
      <c r="D73" s="7">
        <f>+E22</f>
        <v>553620.6</v>
      </c>
    </row>
    <row r="74" spans="2:4">
      <c r="B74" s="5">
        <v>6</v>
      </c>
      <c r="C74" s="6" t="s">
        <v>38</v>
      </c>
      <c r="D74" s="7">
        <f t="shared" ref="D74" si="1">+E24</f>
        <v>46204701</v>
      </c>
    </row>
    <row r="75" spans="2:4">
      <c r="D75" s="23">
        <f>SUM(D69:D74)</f>
        <v>82054542</v>
      </c>
    </row>
  </sheetData>
  <mergeCells count="12">
    <mergeCell ref="B29:C29"/>
    <mergeCell ref="B30:D33"/>
    <mergeCell ref="E30:H33"/>
    <mergeCell ref="G4:H4"/>
    <mergeCell ref="B7:H7"/>
    <mergeCell ref="B9:B11"/>
    <mergeCell ref="C9:C11"/>
    <mergeCell ref="D9:D11"/>
    <mergeCell ref="E9:E11"/>
    <mergeCell ref="F9:F11"/>
    <mergeCell ref="G9:G11"/>
    <mergeCell ref="H9:H11"/>
  </mergeCells>
  <pageMargins left="0.70866141732283472" right="0.70866141732283472" top="0.74803149606299213" bottom="0.74803149606299213" header="0.31496062992125984" footer="0.31496062992125984"/>
  <pageSetup paperSize="9" scale="60" firstPageNumber="13" orientation="portrait" useFirstPageNumber="1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zał nr 5 źródła (2)wykres</vt:lpstr>
      <vt:lpstr>Arkusz1</vt:lpstr>
      <vt:lpstr>Arkusz2</vt:lpstr>
      <vt:lpstr>Arkusz3</vt:lpstr>
      <vt:lpstr>'zał nr 5 źródła (2)wykres'!Obszar_wydruku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2015-03-05T10:17:30Z</dcterms:modified>
</cp:coreProperties>
</file>